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<sst xmlns="http://schemas.openxmlformats.org/spreadsheetml/2006/main" count="226" uniqueCount="99">
  <si>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</si>
  <si>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</si>
  <si>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</si>
  <si>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</si>
  <si>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</si>
  <si>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</si>
  <si>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</si>
  <si>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</si>
  <si>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</si>
  <si>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</si>
  <si>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</si>
  <si>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</si>
  <si>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</si>
  <si>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</si>
  <si>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</si>
  <si>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</si>
  <si>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</si>
  <si>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</si>
  <si>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</si>
  <si>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</si>
  <si>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</si>
  <si>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</si>
  <si>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</si>
  <si>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</si>
  <si>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</si>
  <si>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</si>
  <si>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</si>
  <si>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</si>
  <si>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</si>
  <si>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</si>
  <si>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</si>
  <si>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</si>
  <si>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</si>
  <si>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</si>
  <si>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</si>
  <si>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</si>
  <si>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</si>
  <si>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</si>
  <si>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</si>
  <si>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</si>
  <si>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</si>
  <si>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</si>
  <si>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</si>
  <si>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</si>
  <si>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</si>
  <si>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</si>
  <si>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</si>
  <si>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</si>
  <si>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</si>
  <si>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</si>
  <si>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</si>
  <si>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</si>
  <si>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</si>
  <si>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</si>
  <si>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</si>
  <si>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</si>
  <si>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</si>
  <si>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</si>
  <si>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</si>
  <si>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</si>
  <si>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</si>
  <si>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</si>
  <si>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</si>
  <si>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</si>
  <si>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</si>
  <si>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</si>
  <si>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</si>
  <si>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</si>
  <si>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</si>
  <si>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</si>
  <si>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</si>
  <si>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</si>
  <si>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</si>
  <si>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</si>
  <si>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</si>
  <si>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</si>
  <si>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</si>
  <si>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</si>
  <si>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</si>
  <si>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</si>
  <si>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</si>
  <si>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</si>
  <si>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</si>
  <si>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</si>
  <si>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</si>
  <si>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</si>
  <si>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</si>
  <si>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</si>
  <si>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</si>
  <si>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</si>
  <si>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</si>
  <si>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</si>
  <si>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</si>
  <si>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</si>
  <si>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станом на 28.05.2019</t>
  </si>
  <si>
    <r>
      <t xml:space="preserve">станом на 28.05.2019р.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</si>
  <si>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</si>
  <si>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28.05.2019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</si>
  <si>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28.05.2019р.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</si>
</sst>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3"/>
      <color indexed="8"/>
      <name val="Times New Roman"/>
      <family val="1"/>
    </font>
    <font>
      <sz val="2.9"/>
      <color indexed="8"/>
      <name val="Times New Roman"/>
      <family val="1"/>
    </font>
    <font>
      <sz val="4.9"/>
      <color indexed="8"/>
      <name val="Times New Roman"/>
      <family val="1"/>
    </font>
    <font>
      <sz val="4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88408"/>
        <c:crosses val="autoZero"/>
        <c:auto val="0"/>
        <c:lblOffset val="100"/>
        <c:tickLblSkip val="1"/>
        <c:noMultiLvlLbl val="0"/>
      </c:catAx>
      <c:valAx>
        <c:axId val="516884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8239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9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1490"/>
        <c:crosses val="autoZero"/>
        <c:auto val="0"/>
        <c:lblOffset val="100"/>
        <c:tickLblSkip val="1"/>
        <c:noMultiLvlLbl val="0"/>
      </c:catAx>
      <c:valAx>
        <c:axId val="2601149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424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9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55916"/>
        <c:crosses val="autoZero"/>
        <c:auto val="0"/>
        <c:lblOffset val="100"/>
        <c:tickLblSkip val="1"/>
        <c:noMultiLvlLbl val="0"/>
      </c:catAx>
      <c:valAx>
        <c:axId val="2655591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768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5558"/>
        <c:crosses val="autoZero"/>
        <c:auto val="0"/>
        <c:lblOffset val="100"/>
        <c:tickLblSkip val="1"/>
        <c:noMultiLvlLbl val="0"/>
      </c:catAx>
      <c:valAx>
        <c:axId val="3545558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76653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1910023"/>
        <c:axId val="18754752"/>
      </c:lineChart>
      <c:dateAx>
        <c:axId val="319100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547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875475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1002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4575041"/>
        <c:axId val="42739914"/>
      </c:bar3D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75041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9114907"/>
        <c:axId val="39380980"/>
      </c:bar3D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4907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40 265,8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- 44 652,5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- 47 544,5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5">
        <row r="6">
          <cell r="G6">
            <v>0</v>
          </cell>
          <cell r="K6">
            <v>42513128.88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42513.128880000004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zoomScalePageLayoutView="0" workbookViewId="0" topLeftCell="A1">
      <pane xSplit="1" ySplit="3" topLeftCell="G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7172.233333333334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7172.2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7172.2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7172.2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7172.2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7172.2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7172.2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7172.2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7172.2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7172.2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7172.2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7172.2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7172.2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7172.2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7172.2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7172.2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7172.2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12.80000000000049</v>
      </c>
      <c r="N21" s="65">
        <v>4776.1</v>
      </c>
      <c r="O21" s="65">
        <v>5300</v>
      </c>
      <c r="P21" s="3">
        <f t="shared" si="1"/>
        <v>0.9011509433962265</v>
      </c>
      <c r="Q21" s="2">
        <v>7172.2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5800</v>
      </c>
      <c r="P22" s="3">
        <f t="shared" si="1"/>
        <v>0</v>
      </c>
      <c r="Q22" s="2">
        <v>7172.2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43614</v>
      </c>
      <c r="B23" s="65"/>
      <c r="C23" s="70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9800</v>
      </c>
      <c r="P23" s="3">
        <f>N23/O23</f>
        <v>0</v>
      </c>
      <c r="Q23" s="2">
        <v>7172.2</v>
      </c>
      <c r="R23" s="102"/>
      <c r="S23" s="103"/>
      <c r="T23" s="104"/>
      <c r="U23" s="109"/>
      <c r="V23" s="110"/>
      <c r="W23" s="68"/>
    </row>
    <row r="24" spans="1:23" ht="12.75">
      <c r="A24" s="10">
        <v>43615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12100</v>
      </c>
      <c r="P24" s="3">
        <f>N24/O22</f>
        <v>0</v>
      </c>
      <c r="Q24" s="2">
        <v>7172.2</v>
      </c>
      <c r="R24" s="102"/>
      <c r="S24" s="103"/>
      <c r="T24" s="104"/>
      <c r="U24" s="109"/>
      <c r="V24" s="110"/>
      <c r="W24" s="68">
        <f t="shared" si="3"/>
        <v>0</v>
      </c>
    </row>
    <row r="25" spans="1:23" ht="13.5" thickBot="1">
      <c r="A25" s="10">
        <v>43616</v>
      </c>
      <c r="B25" s="65"/>
      <c r="C25" s="74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8600</v>
      </c>
      <c r="P25" s="3">
        <f t="shared" si="1"/>
        <v>0</v>
      </c>
      <c r="Q25" s="2">
        <v>7172.2</v>
      </c>
      <c r="R25" s="98"/>
      <c r="S25" s="99"/>
      <c r="T25" s="100"/>
      <c r="U25" s="126"/>
      <c r="V25" s="127"/>
      <c r="W25" s="68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71191.19999999998</v>
      </c>
      <c r="C26" s="85">
        <f t="shared" si="4"/>
        <v>7406.200000000001</v>
      </c>
      <c r="D26" s="107">
        <f t="shared" si="4"/>
        <v>2080.3</v>
      </c>
      <c r="E26" s="107">
        <f t="shared" si="4"/>
        <v>5325.899999999999</v>
      </c>
      <c r="F26" s="85">
        <f t="shared" si="4"/>
        <v>845.8</v>
      </c>
      <c r="G26" s="85">
        <f t="shared" si="4"/>
        <v>8458.050000000001</v>
      </c>
      <c r="H26" s="85">
        <f t="shared" si="4"/>
        <v>36740.399999999994</v>
      </c>
      <c r="I26" s="85">
        <f t="shared" si="4"/>
        <v>1506.85</v>
      </c>
      <c r="J26" s="85">
        <f t="shared" si="4"/>
        <v>406.79999999999995</v>
      </c>
      <c r="K26" s="85">
        <f t="shared" si="4"/>
        <v>616.1</v>
      </c>
      <c r="L26" s="85">
        <f t="shared" si="4"/>
        <v>1117.2</v>
      </c>
      <c r="M26" s="84">
        <f t="shared" si="4"/>
        <v>811.6000000000018</v>
      </c>
      <c r="N26" s="84">
        <f t="shared" si="4"/>
        <v>129100.20000000001</v>
      </c>
      <c r="O26" s="84">
        <f t="shared" si="4"/>
        <v>173100</v>
      </c>
      <c r="P26" s="86">
        <f>N26/O26</f>
        <v>0.7458128249566726</v>
      </c>
      <c r="Q26" s="2"/>
      <c r="R26" s="75">
        <f>SUM(R4:R25)</f>
        <v>0</v>
      </c>
      <c r="S26" s="75">
        <f>SUM(S4:S25)</f>
        <v>0</v>
      </c>
      <c r="T26" s="75">
        <f>SUM(T4:T25)</f>
        <v>758.6</v>
      </c>
      <c r="U26" s="128">
        <f>SUM(U4:U25)</f>
        <v>1</v>
      </c>
      <c r="V26" s="129"/>
      <c r="W26" s="75">
        <f>R26+S26+U26+T26+V26</f>
        <v>759.6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43613</v>
      </c>
      <c r="S31" s="131">
        <v>0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43613</v>
      </c>
      <c r="S41" s="120">
        <v>42513.128880000004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96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97</v>
      </c>
      <c r="P27" s="161"/>
    </row>
    <row r="28" spans="1:16" ht="30.75" customHeight="1">
      <c r="A28" s="151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травень!S41</f>
        <v>42513.128880000004</v>
      </c>
      <c r="B29" s="45">
        <v>15070</v>
      </c>
      <c r="C29" s="45">
        <v>159.65</v>
      </c>
      <c r="D29" s="45">
        <v>1933</v>
      </c>
      <c r="E29" s="45">
        <v>0.1</v>
      </c>
      <c r="F29" s="45">
        <v>5075</v>
      </c>
      <c r="G29" s="45">
        <v>2715.39</v>
      </c>
      <c r="H29" s="45">
        <v>10</v>
      </c>
      <c r="I29" s="45">
        <v>5</v>
      </c>
      <c r="J29" s="45"/>
      <c r="K29" s="45"/>
      <c r="L29" s="59">
        <f>H29+F29+D29+J29+B29</f>
        <v>22088</v>
      </c>
      <c r="M29" s="46">
        <f>C29+E29+G29+I29</f>
        <v>2880.14</v>
      </c>
      <c r="N29" s="47">
        <f>M29-L29</f>
        <v>-19207.86</v>
      </c>
      <c r="O29" s="162">
        <f>травень!S31</f>
        <v>0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470464.10000000003</v>
      </c>
      <c r="C48" s="28">
        <v>435005.86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80740.3</v>
      </c>
      <c r="C49" s="28">
        <v>66853.58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143851.59999999998</v>
      </c>
      <c r="C50" s="28">
        <v>153126.03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16363.4</v>
      </c>
      <c r="C51" s="28">
        <v>15422.31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22647.6</v>
      </c>
      <c r="C52" s="28">
        <v>21156.55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3065.3</v>
      </c>
      <c r="C53" s="28">
        <v>3431.47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3469.86</v>
      </c>
      <c r="C54" s="28"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47208.10000000001</v>
      </c>
      <c r="C55" s="12">
        <v>40695.20000000012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787810.26</v>
      </c>
      <c r="C56" s="9">
        <v>740265.7600000001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0.1</v>
      </c>
    </row>
    <row r="60" spans="1:3" ht="12.75">
      <c r="A60" s="76" t="s">
        <v>54</v>
      </c>
      <c r="B60" s="9">
        <f>F29</f>
        <v>5075</v>
      </c>
      <c r="C60" s="9">
        <f>G29</f>
        <v>2715.39</v>
      </c>
    </row>
    <row r="61" spans="1:3" ht="25.5">
      <c r="A61" s="76" t="s">
        <v>55</v>
      </c>
      <c r="B61" s="9">
        <f>H29</f>
        <v>10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2019-05-28T09:40:52Z</dcterms:modified>
  <cp:category/>
  <cp:version/>
  <cp:contentType/>
  <cp:contentStatus/>
</cp:coreProperties>
</file>